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թիվ 3 երաժշտ (2)" sheetId="46" r:id="rId1"/>
    <sheet name="7 երաժշտակ (2)" sheetId="47" r:id="rId2"/>
  </sheets>
  <definedNames>
    <definedName name="_xlnm.Print_Area" localSheetId="1">'7 երաժշտակ (2)'!$A$1:$F$57</definedName>
    <definedName name="_xlnm.Print_Area" localSheetId="0">'թիվ 3 երաժշտ (2)'!$A$1:$F$67</definedName>
  </definedNames>
  <calcPr calcId="124519"/>
</workbook>
</file>

<file path=xl/calcChain.xml><?xml version="1.0" encoding="utf-8"?>
<calcChain xmlns="http://schemas.openxmlformats.org/spreadsheetml/2006/main">
  <c r="F43" i="47"/>
  <c r="F42"/>
  <c r="E43"/>
  <c r="E45" s="1"/>
  <c r="F47" i="46"/>
  <c r="F45"/>
  <c r="F39"/>
  <c r="F40"/>
  <c r="F41"/>
  <c r="F42"/>
  <c r="F43"/>
  <c r="F44"/>
  <c r="F46"/>
  <c r="E47"/>
  <c r="E50" s="1"/>
  <c r="D45" i="47"/>
  <c r="E42"/>
  <c r="E46" i="46"/>
  <c r="D50"/>
  <c r="F45" i="47" l="1"/>
  <c r="F41" l="1"/>
  <c r="E41"/>
  <c r="F40"/>
  <c r="E40"/>
  <c r="E39"/>
  <c r="F39" s="1"/>
  <c r="E38"/>
  <c r="F38" s="1"/>
  <c r="E37"/>
  <c r="F37" s="1"/>
  <c r="F36"/>
  <c r="E36"/>
  <c r="F35"/>
  <c r="E35"/>
  <c r="F34"/>
  <c r="E34"/>
  <c r="F48" i="46"/>
  <c r="E45"/>
  <c r="E44"/>
  <c r="E43"/>
  <c r="E42"/>
  <c r="E41"/>
  <c r="E39"/>
  <c r="F38"/>
  <c r="E38"/>
  <c r="F50" l="1"/>
</calcChain>
</file>

<file path=xl/sharedStrings.xml><?xml version="1.0" encoding="utf-8"?>
<sst xmlns="http://schemas.openxmlformats.org/spreadsheetml/2006/main" count="59" uniqueCount="32">
  <si>
    <t>Մեթոդիստ</t>
  </si>
  <si>
    <t>Հ Ա Ս Տ Ի Ք Ա Ց ՈՒ Ց Ա Կ</t>
  </si>
  <si>
    <t>Հայաստանի Հանրապետության Շիրակի մարզի Գյումրի համայնքի</t>
  </si>
  <si>
    <t>Հ/Հ</t>
  </si>
  <si>
    <t>Հաստիքի անվանում</t>
  </si>
  <si>
    <t>Տարեկան աշխատավարձ</t>
  </si>
  <si>
    <t>Տնօրեն</t>
  </si>
  <si>
    <t>Ուսմասվար</t>
  </si>
  <si>
    <t>Հավաքարար</t>
  </si>
  <si>
    <t>Պետ.պատվեր</t>
  </si>
  <si>
    <t>Ընդամենը</t>
  </si>
  <si>
    <t>Տնտեսվար</t>
  </si>
  <si>
    <t>Դասատու 18 ժամ</t>
  </si>
  <si>
    <t>Գործավար</t>
  </si>
  <si>
    <t>Խ.Ավետիսյանի անվան թիվ 7 երաժշտական դպրոց ՀՈԱԿ</t>
  </si>
  <si>
    <t>Ամսական աշխատավարձ</t>
  </si>
  <si>
    <t>Մեդոդիստ</t>
  </si>
  <si>
    <t>Հավելավճար</t>
  </si>
  <si>
    <t>Դասատու 24 ժամ</t>
  </si>
  <si>
    <t>Աշխատողների թվաքանակ  24</t>
  </si>
  <si>
    <t>(ՀՀ դրամ)</t>
  </si>
  <si>
    <t>Հաստիքային միավոր   (դրույք)</t>
  </si>
  <si>
    <t>Պաշտոնային դրույքաչափ</t>
  </si>
  <si>
    <t>Ա.Տիգրանյանի անվան թիվ 3 երաժշտական դպրոց ՀՈԱԿ</t>
  </si>
  <si>
    <t>Պահակ</t>
  </si>
  <si>
    <t>*8</t>
  </si>
  <si>
    <t>Աշխատողների թվաքանակ  35</t>
  </si>
  <si>
    <t>*Հավելվածի 8-րդ տողը ուժի մեջ է մինչև 2024թվականի մարտի 01-ը:</t>
  </si>
  <si>
    <t>&lt;&lt;ՀԱՎԵԼՎԱԾ N 17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</t>
  </si>
  <si>
    <t>&lt;&lt;ՀԱՎԵԼՎԱԾ N 21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</t>
  </si>
  <si>
    <t>ՀԱՎԵԼՎԱԾ N 1                                                                         Հայաստանի Հանրապետության Շիրակի մարզի Գյումրի համայնքի ավագանու 2024 թվականի  մարտի  15 -ի                                                                                                          N            -Ա որոշման</t>
  </si>
  <si>
    <t>ՀԱՎԵԼՎԱԾ N 2                                                                         Հայաստանի Հանրապետության Շիրակի մարզի Գյումրի համայնքի ավագանու 2024 թվականի  մարտի 15 -ի                                                                                                          N          -Ա  որոշման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</si>
</sst>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 indent="2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1" fillId="0" borderId="3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3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right" vertical="top" wrapText="1"/>
    </xf>
    <xf numFmtId="0" fontId="10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/>
    <xf numFmtId="2" fontId="11" fillId="0" borderId="4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9" fillId="0" borderId="0" xfId="0" applyFont="1" applyAlignment="1">
      <alignment horizontal="left" wrapText="1"/>
    </xf>
    <xf numFmtId="3" fontId="6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10" fillId="0" borderId="8" xfId="0" applyFont="1" applyFill="1" applyBorder="1" applyAlignment="1">
      <alignment horizontal="center" vertical="top" wrapText="1"/>
    </xf>
    <xf numFmtId="0" fontId="9" fillId="0" borderId="0" xfId="0" applyFont="1" applyBorder="1"/>
    <xf numFmtId="0" fontId="9" fillId="0" borderId="0" xfId="0" applyFont="1" applyBorder="1" applyAlignment="1">
      <alignment horizontal="left" indent="2"/>
    </xf>
    <xf numFmtId="0" fontId="10" fillId="0" borderId="0" xfId="0" applyFont="1" applyBorder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6" fillId="0" borderId="0" xfId="0" applyFont="1" applyBorder="1" applyAlignment="1"/>
    <xf numFmtId="0" fontId="10" fillId="0" borderId="9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4" fontId="11" fillId="0" borderId="4" xfId="0" applyNumberFormat="1" applyFont="1" applyBorder="1" applyAlignment="1">
      <alignment horizontal="center" vertical="top" wrapText="1"/>
    </xf>
    <xf numFmtId="2" fontId="11" fillId="0" borderId="5" xfId="0" applyNumberFormat="1" applyFont="1" applyBorder="1" applyAlignment="1">
      <alignment horizontal="center" vertical="top" wrapText="1"/>
    </xf>
    <xf numFmtId="1" fontId="11" fillId="0" borderId="5" xfId="0" applyNumberFormat="1" applyFont="1" applyBorder="1" applyAlignment="1">
      <alignment horizontal="center" vertical="top" wrapText="1"/>
    </xf>
    <xf numFmtId="3" fontId="10" fillId="0" borderId="4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6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8"/>
  <sheetViews>
    <sheetView tabSelected="1" workbookViewId="0">
      <selection activeCell="F46" sqref="F46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4:6" ht="12.75" customHeight="1">
      <c r="D2" s="89" t="s">
        <v>30</v>
      </c>
      <c r="E2" s="89"/>
      <c r="F2" s="89"/>
    </row>
    <row r="3" spans="4:6" ht="12.75" customHeight="1">
      <c r="D3" s="89"/>
      <c r="E3" s="89"/>
      <c r="F3" s="89"/>
    </row>
    <row r="4" spans="4:6" ht="12.75" customHeight="1">
      <c r="D4" s="89"/>
      <c r="E4" s="89"/>
      <c r="F4" s="89"/>
    </row>
    <row r="5" spans="4:6" ht="12.75" customHeight="1">
      <c r="D5" s="89"/>
      <c r="E5" s="89"/>
      <c r="F5" s="89"/>
    </row>
    <row r="6" spans="4:6" ht="12.75" customHeight="1">
      <c r="D6" s="89"/>
      <c r="E6" s="89"/>
      <c r="F6" s="89"/>
    </row>
    <row r="7" spans="4:6" ht="12.75" customHeight="1">
      <c r="D7" s="89"/>
      <c r="E7" s="89"/>
      <c r="F7" s="89"/>
    </row>
    <row r="8" spans="4:6" ht="15.75" customHeight="1">
      <c r="D8" s="89"/>
      <c r="E8" s="89"/>
      <c r="F8" s="89"/>
    </row>
    <row r="13" spans="4:6">
      <c r="D13" s="89" t="s">
        <v>28</v>
      </c>
      <c r="E13" s="89"/>
      <c r="F13" s="89"/>
    </row>
    <row r="14" spans="4:6">
      <c r="D14" s="89"/>
      <c r="E14" s="89"/>
      <c r="F14" s="89"/>
    </row>
    <row r="15" spans="4:6">
      <c r="D15" s="89"/>
      <c r="E15" s="89"/>
      <c r="F15" s="89"/>
    </row>
    <row r="16" spans="4:6" ht="12.75" customHeight="1">
      <c r="D16" s="89"/>
      <c r="E16" s="89"/>
      <c r="F16" s="89"/>
    </row>
    <row r="17" spans="1:14" ht="12.75" customHeight="1">
      <c r="D17" s="89"/>
      <c r="E17" s="89"/>
      <c r="F17" s="89"/>
    </row>
    <row r="18" spans="1:14" ht="12.75" customHeight="1">
      <c r="D18" s="89"/>
      <c r="E18" s="89"/>
      <c r="F18" s="89"/>
    </row>
    <row r="19" spans="1:14" ht="12.75" customHeight="1">
      <c r="D19" s="89"/>
      <c r="E19" s="89"/>
      <c r="F19" s="89"/>
    </row>
    <row r="20" spans="1:14" ht="12.75" customHeight="1">
      <c r="D20" s="57"/>
      <c r="E20" s="57"/>
      <c r="F20" s="57"/>
    </row>
    <row r="21" spans="1:14" ht="12.75" customHeight="1">
      <c r="A21" s="7"/>
      <c r="B21" s="7"/>
      <c r="C21" s="7"/>
      <c r="D21" s="57"/>
      <c r="E21" s="57"/>
      <c r="F21" s="57"/>
      <c r="G21" s="73"/>
      <c r="H21" s="73"/>
      <c r="I21" s="36"/>
      <c r="J21" s="36"/>
      <c r="K21" s="36"/>
      <c r="L21" s="36"/>
      <c r="M21" s="85"/>
      <c r="N21" s="85"/>
    </row>
    <row r="22" spans="1:14" ht="17.25">
      <c r="A22" s="8"/>
      <c r="B22" s="7"/>
      <c r="C22" s="7"/>
      <c r="D22" s="57"/>
      <c r="E22" s="57"/>
      <c r="F22" s="57"/>
      <c r="G22" s="9"/>
      <c r="H22" s="7"/>
      <c r="I22" s="41"/>
      <c r="J22" s="36"/>
      <c r="K22" s="36"/>
      <c r="L22" s="36"/>
      <c r="M22" s="85"/>
      <c r="N22" s="85"/>
    </row>
    <row r="23" spans="1:14" ht="17.25">
      <c r="A23" s="8"/>
      <c r="B23" s="7"/>
      <c r="C23" s="7"/>
      <c r="D23" s="67"/>
      <c r="E23" s="67"/>
      <c r="F23" s="67"/>
      <c r="G23" s="9"/>
      <c r="H23" s="7"/>
      <c r="I23" s="41"/>
      <c r="J23" s="36"/>
      <c r="K23" s="36"/>
      <c r="L23" s="36"/>
      <c r="M23" s="64"/>
      <c r="N23" s="64"/>
    </row>
    <row r="24" spans="1:14" ht="17.25">
      <c r="A24" s="8"/>
      <c r="B24" s="7"/>
      <c r="C24" s="7"/>
      <c r="D24" s="7"/>
      <c r="E24" s="7"/>
      <c r="F24" s="7"/>
      <c r="G24" s="7"/>
      <c r="H24" s="7"/>
      <c r="I24" s="41"/>
      <c r="J24" s="36"/>
      <c r="K24" s="36"/>
      <c r="L24" s="36"/>
      <c r="M24" s="36"/>
      <c r="N24" s="36"/>
    </row>
    <row r="25" spans="1:14" ht="15.75" customHeight="1">
      <c r="A25" s="7"/>
      <c r="B25" s="7"/>
      <c r="C25" s="77" t="s">
        <v>1</v>
      </c>
      <c r="D25" s="77"/>
      <c r="E25" s="77"/>
      <c r="F25" s="73"/>
      <c r="G25" s="7"/>
      <c r="H25" s="7"/>
      <c r="I25" s="36"/>
      <c r="J25" s="36"/>
      <c r="K25" s="86"/>
      <c r="L25" s="86"/>
      <c r="M25" s="86"/>
      <c r="N25" s="36"/>
    </row>
    <row r="26" spans="1:14" ht="17.25">
      <c r="A26" s="59"/>
      <c r="B26" s="7"/>
      <c r="C26" s="7"/>
      <c r="D26" s="7"/>
      <c r="E26" s="7"/>
      <c r="F26" s="7"/>
      <c r="G26" s="7"/>
      <c r="H26" s="7"/>
      <c r="I26" s="65"/>
      <c r="J26" s="36"/>
      <c r="K26" s="36"/>
      <c r="L26" s="36"/>
      <c r="M26" s="36"/>
      <c r="N26" s="36"/>
    </row>
    <row r="27" spans="1:14" ht="17.25">
      <c r="A27" s="7"/>
      <c r="B27" s="77" t="s">
        <v>2</v>
      </c>
      <c r="C27" s="77"/>
      <c r="D27" s="77"/>
      <c r="E27" s="77"/>
      <c r="F27" s="77"/>
      <c r="G27" s="77"/>
      <c r="H27" s="7"/>
      <c r="I27" s="36"/>
      <c r="J27" s="86"/>
      <c r="K27" s="86"/>
      <c r="L27" s="86"/>
      <c r="M27" s="86"/>
      <c r="N27" s="86"/>
    </row>
    <row r="28" spans="1:14" ht="17.25">
      <c r="A28" s="7"/>
      <c r="B28" s="7"/>
      <c r="C28" s="7"/>
      <c r="D28" s="59"/>
      <c r="E28" s="59"/>
      <c r="F28" s="7"/>
      <c r="G28" s="7"/>
      <c r="H28" s="7"/>
      <c r="I28" s="65"/>
      <c r="J28" s="36"/>
      <c r="K28" s="36"/>
      <c r="L28" s="36"/>
      <c r="M28" s="36"/>
      <c r="N28" s="36"/>
    </row>
    <row r="29" spans="1:14" ht="17.25">
      <c r="A29" s="59"/>
      <c r="B29" s="84" t="s">
        <v>23</v>
      </c>
      <c r="C29" s="84"/>
      <c r="D29" s="84"/>
      <c r="E29" s="84"/>
      <c r="F29" s="84"/>
      <c r="G29" s="7"/>
      <c r="H29" s="7"/>
      <c r="I29" s="65"/>
      <c r="J29" s="87"/>
      <c r="K29" s="87"/>
      <c r="L29" s="87"/>
      <c r="M29" s="87"/>
      <c r="N29" s="87"/>
    </row>
    <row r="30" spans="1:14" ht="19.5">
      <c r="A30" s="59"/>
      <c r="B30" s="7"/>
      <c r="C30" s="7"/>
      <c r="D30" s="72"/>
      <c r="E30" s="72"/>
      <c r="F30" s="7"/>
      <c r="G30" s="7"/>
      <c r="H30" s="7"/>
      <c r="I30" s="36"/>
      <c r="J30" s="36"/>
      <c r="K30" s="36"/>
      <c r="L30" s="36"/>
      <c r="M30" s="36"/>
      <c r="N30" s="36"/>
    </row>
    <row r="31" spans="1:14" ht="19.5">
      <c r="A31" s="7"/>
      <c r="B31" s="7"/>
      <c r="C31" s="7"/>
      <c r="D31" s="72"/>
      <c r="E31" s="72"/>
      <c r="F31" s="7"/>
      <c r="G31" s="7"/>
      <c r="H31" s="7"/>
      <c r="I31" s="43"/>
      <c r="J31" s="36"/>
      <c r="K31" s="36"/>
      <c r="L31" s="36"/>
      <c r="M31" s="36"/>
      <c r="N31" s="36"/>
    </row>
    <row r="32" spans="1:14" ht="14.25">
      <c r="A32" s="10"/>
      <c r="B32" s="7"/>
      <c r="C32" s="7"/>
      <c r="D32" s="7"/>
      <c r="E32" s="7"/>
      <c r="F32" s="7"/>
      <c r="G32" s="7"/>
      <c r="H32" s="7"/>
      <c r="I32" s="36"/>
      <c r="J32" s="88"/>
      <c r="K32" s="88"/>
      <c r="L32" s="66"/>
      <c r="M32" s="36"/>
      <c r="N32" s="36"/>
    </row>
    <row r="33" spans="1:14" ht="14.25">
      <c r="A33" s="7"/>
      <c r="B33" s="83" t="s">
        <v>26</v>
      </c>
      <c r="C33" s="83"/>
      <c r="D33" s="83"/>
      <c r="E33" s="63"/>
      <c r="F33" s="7"/>
      <c r="G33" s="7"/>
      <c r="H33" s="7"/>
      <c r="I33" s="44"/>
      <c r="J33" s="36"/>
      <c r="K33" s="36"/>
      <c r="L33" s="36"/>
      <c r="M33" s="36"/>
      <c r="N33" s="36"/>
    </row>
    <row r="34" spans="1:14" ht="17.25">
      <c r="A34" s="11"/>
      <c r="B34" s="7"/>
      <c r="C34" s="7"/>
      <c r="D34" s="36"/>
      <c r="E34" s="36"/>
      <c r="F34" s="7"/>
      <c r="G34" s="7"/>
      <c r="H34" s="7"/>
      <c r="I34" s="65"/>
      <c r="J34" s="36"/>
      <c r="K34" s="36"/>
      <c r="L34" s="36"/>
      <c r="M34" s="36"/>
      <c r="N34" s="36"/>
    </row>
    <row r="35" spans="1:14" s="6" customFormat="1" ht="45" customHeight="1" thickBot="1">
      <c r="A35" s="59"/>
      <c r="B35" s="7"/>
      <c r="C35" s="7"/>
      <c r="D35" s="7"/>
      <c r="E35" s="7"/>
      <c r="F35" s="7"/>
      <c r="G35" s="7"/>
      <c r="H35" s="7"/>
      <c r="I35" s="79"/>
      <c r="J35" s="79"/>
      <c r="K35" s="79"/>
      <c r="L35" s="60"/>
      <c r="M35" s="45"/>
      <c r="N35" s="60"/>
    </row>
    <row r="36" spans="1:14" s="6" customFormat="1" ht="17.25" customHeight="1">
      <c r="A36" s="90" t="s">
        <v>3</v>
      </c>
      <c r="B36" s="90" t="s">
        <v>4</v>
      </c>
      <c r="C36" s="69" t="s">
        <v>22</v>
      </c>
      <c r="D36" s="90" t="s">
        <v>21</v>
      </c>
      <c r="E36" s="12" t="s">
        <v>15</v>
      </c>
      <c r="F36" s="13" t="s">
        <v>5</v>
      </c>
      <c r="G36" s="60"/>
      <c r="H36" s="14"/>
      <c r="I36" s="79"/>
      <c r="J36" s="79"/>
      <c r="K36" s="79"/>
      <c r="L36" s="46"/>
      <c r="M36" s="46"/>
      <c r="N36" s="60"/>
    </row>
    <row r="37" spans="1:14" s="6" customFormat="1" ht="17.25" thickBot="1">
      <c r="A37" s="91"/>
      <c r="B37" s="91"/>
      <c r="C37" s="70" t="s">
        <v>20</v>
      </c>
      <c r="D37" s="91"/>
      <c r="E37" s="42" t="s">
        <v>20</v>
      </c>
      <c r="F37" s="50" t="s">
        <v>20</v>
      </c>
      <c r="G37" s="60"/>
      <c r="H37" s="14"/>
      <c r="I37" s="47"/>
      <c r="J37" s="38"/>
      <c r="K37" s="48"/>
      <c r="L37" s="19"/>
      <c r="M37" s="19"/>
      <c r="N37" s="19"/>
    </row>
    <row r="38" spans="1:14" s="6" customFormat="1" ht="15.75" customHeight="1">
      <c r="A38" s="15">
        <v>1</v>
      </c>
      <c r="B38" s="16" t="s">
        <v>6</v>
      </c>
      <c r="C38" s="18">
        <v>121000</v>
      </c>
      <c r="D38" s="17">
        <v>1</v>
      </c>
      <c r="E38" s="18">
        <f>SUM(C38*D38)</f>
        <v>121000</v>
      </c>
      <c r="F38" s="18">
        <f>SUM(E38*12)</f>
        <v>1452000</v>
      </c>
      <c r="G38" s="19"/>
      <c r="H38" s="14"/>
      <c r="I38" s="47"/>
      <c r="J38" s="38"/>
      <c r="K38" s="48"/>
      <c r="L38" s="19"/>
      <c r="M38" s="19"/>
      <c r="N38" s="19"/>
    </row>
    <row r="39" spans="1:14" s="6" customFormat="1" ht="16.5" customHeight="1">
      <c r="A39" s="20">
        <v>2</v>
      </c>
      <c r="B39" s="21" t="s">
        <v>7</v>
      </c>
      <c r="C39" s="23">
        <v>110000</v>
      </c>
      <c r="D39" s="22">
        <v>1</v>
      </c>
      <c r="E39" s="18">
        <f t="shared" ref="E39:E46" si="0">SUM(C39*D39)</f>
        <v>110000</v>
      </c>
      <c r="F39" s="18">
        <f t="shared" ref="F39:F46" si="1">SUM(E39*12)</f>
        <v>1320000</v>
      </c>
      <c r="G39" s="19"/>
      <c r="H39" s="14"/>
      <c r="I39" s="47"/>
      <c r="J39" s="38"/>
      <c r="K39" s="48"/>
      <c r="L39" s="19"/>
      <c r="M39" s="19"/>
      <c r="N39" s="19"/>
    </row>
    <row r="40" spans="1:14" s="6" customFormat="1" ht="16.5" customHeight="1">
      <c r="A40" s="15">
        <v>3</v>
      </c>
      <c r="B40" s="21" t="s">
        <v>16</v>
      </c>
      <c r="C40" s="23">
        <v>104500</v>
      </c>
      <c r="D40" s="22">
        <v>1</v>
      </c>
      <c r="E40" s="18">
        <v>104500</v>
      </c>
      <c r="F40" s="18">
        <f t="shared" si="1"/>
        <v>1254000</v>
      </c>
      <c r="G40" s="19"/>
      <c r="H40" s="14"/>
      <c r="I40" s="47"/>
      <c r="J40" s="38"/>
      <c r="K40" s="48"/>
      <c r="L40" s="19"/>
      <c r="M40" s="19"/>
      <c r="N40" s="19"/>
    </row>
    <row r="41" spans="1:14" s="6" customFormat="1" ht="18" customHeight="1">
      <c r="A41" s="20">
        <v>4</v>
      </c>
      <c r="B41" s="21" t="s">
        <v>8</v>
      </c>
      <c r="C41" s="23">
        <v>104000</v>
      </c>
      <c r="D41" s="22">
        <v>1</v>
      </c>
      <c r="E41" s="18">
        <f t="shared" si="0"/>
        <v>104000</v>
      </c>
      <c r="F41" s="18">
        <f t="shared" si="1"/>
        <v>1248000</v>
      </c>
      <c r="G41" s="19"/>
      <c r="H41" s="14"/>
      <c r="I41" s="47"/>
      <c r="J41" s="38"/>
      <c r="K41" s="48"/>
      <c r="L41" s="19"/>
      <c r="M41" s="19"/>
      <c r="N41" s="19"/>
    </row>
    <row r="42" spans="1:14" s="6" customFormat="1" ht="15.75" customHeight="1">
      <c r="A42" s="15">
        <v>5</v>
      </c>
      <c r="B42" s="21" t="s">
        <v>18</v>
      </c>
      <c r="C42" s="23">
        <v>104500</v>
      </c>
      <c r="D42" s="52">
        <v>1.92</v>
      </c>
      <c r="E42" s="18">
        <f t="shared" si="0"/>
        <v>200640</v>
      </c>
      <c r="F42" s="18">
        <f t="shared" si="1"/>
        <v>2407680</v>
      </c>
      <c r="G42" s="19"/>
      <c r="H42" s="14"/>
      <c r="I42" s="47"/>
      <c r="J42" s="38"/>
      <c r="K42" s="48"/>
      <c r="L42" s="19"/>
      <c r="M42" s="19"/>
      <c r="N42" s="19"/>
    </row>
    <row r="43" spans="1:14" s="6" customFormat="1" ht="15.75" customHeight="1">
      <c r="A43" s="20">
        <v>6</v>
      </c>
      <c r="B43" s="21" t="s">
        <v>12</v>
      </c>
      <c r="C43" s="23">
        <v>104500</v>
      </c>
      <c r="D43" s="53">
        <v>29.61</v>
      </c>
      <c r="E43" s="18">
        <f t="shared" si="0"/>
        <v>3094245</v>
      </c>
      <c r="F43" s="18">
        <f t="shared" si="1"/>
        <v>37130940</v>
      </c>
      <c r="G43" s="19"/>
      <c r="H43" s="14"/>
      <c r="I43" s="47"/>
      <c r="J43" s="38"/>
      <c r="K43" s="48"/>
      <c r="L43" s="19"/>
      <c r="M43" s="19"/>
      <c r="N43" s="19"/>
    </row>
    <row r="44" spans="1:14" s="6" customFormat="1" ht="16.5">
      <c r="A44" s="15">
        <v>7</v>
      </c>
      <c r="B44" s="25" t="s">
        <v>13</v>
      </c>
      <c r="C44" s="23">
        <v>104000</v>
      </c>
      <c r="D44" s="54">
        <v>1</v>
      </c>
      <c r="E44" s="18">
        <f t="shared" si="0"/>
        <v>104000</v>
      </c>
      <c r="F44" s="18">
        <f t="shared" si="1"/>
        <v>1248000</v>
      </c>
      <c r="G44" s="19"/>
      <c r="H44" s="14"/>
      <c r="I44" s="47"/>
      <c r="J44" s="38"/>
      <c r="K44" s="48"/>
      <c r="L44" s="19"/>
      <c r="M44" s="19"/>
      <c r="N44" s="19"/>
    </row>
    <row r="45" spans="1:14" s="6" customFormat="1" ht="16.5">
      <c r="A45" s="20" t="s">
        <v>25</v>
      </c>
      <c r="B45" s="25" t="s">
        <v>24</v>
      </c>
      <c r="C45" s="23">
        <v>104000</v>
      </c>
      <c r="D45" s="54">
        <v>1</v>
      </c>
      <c r="E45" s="18">
        <f t="shared" si="0"/>
        <v>104000</v>
      </c>
      <c r="F45" s="18">
        <f>SUM(E45*3)</f>
        <v>312000</v>
      </c>
      <c r="G45" s="19"/>
      <c r="H45" s="14"/>
      <c r="I45" s="47"/>
      <c r="J45" s="38"/>
      <c r="K45" s="48"/>
      <c r="L45" s="19"/>
      <c r="M45" s="19"/>
      <c r="N45" s="19"/>
    </row>
    <row r="46" spans="1:14" s="6" customFormat="1" ht="16.5">
      <c r="A46" s="24">
        <v>9</v>
      </c>
      <c r="B46" s="25" t="s">
        <v>11</v>
      </c>
      <c r="C46" s="23">
        <v>104000</v>
      </c>
      <c r="D46" s="75">
        <v>0.5</v>
      </c>
      <c r="E46" s="18">
        <f t="shared" si="0"/>
        <v>52000</v>
      </c>
      <c r="F46" s="18">
        <f t="shared" si="1"/>
        <v>624000</v>
      </c>
      <c r="G46" s="19"/>
      <c r="H46" s="14"/>
      <c r="I46" s="47"/>
      <c r="J46" s="38"/>
      <c r="K46" s="48"/>
      <c r="L46" s="19"/>
      <c r="M46" s="19"/>
      <c r="N46" s="19"/>
    </row>
    <row r="47" spans="1:14" s="6" customFormat="1" ht="17.25" customHeight="1">
      <c r="A47" s="24"/>
      <c r="B47" s="30" t="s">
        <v>10</v>
      </c>
      <c r="C47" s="23"/>
      <c r="D47" s="53"/>
      <c r="E47" s="28">
        <f>SUM(E38:E46)</f>
        <v>3994385</v>
      </c>
      <c r="F47" s="55">
        <f>SUM(F38:F46)</f>
        <v>46996620</v>
      </c>
      <c r="G47" s="19"/>
      <c r="H47" s="14"/>
      <c r="I47" s="47"/>
      <c r="J47" s="38"/>
      <c r="K47" s="48"/>
      <c r="L47" s="19"/>
      <c r="M47" s="19"/>
      <c r="N47" s="19"/>
    </row>
    <row r="48" spans="1:14" s="6" customFormat="1" ht="17.25" customHeight="1">
      <c r="A48" s="20"/>
      <c r="B48" s="25" t="s">
        <v>17</v>
      </c>
      <c r="C48" s="23"/>
      <c r="D48" s="53"/>
      <c r="E48" s="27">
        <v>38000</v>
      </c>
      <c r="F48" s="18">
        <f t="shared" ref="F48" si="2">SUM(E48*12)</f>
        <v>456000</v>
      </c>
      <c r="G48" s="19"/>
      <c r="H48" s="14"/>
      <c r="I48" s="47"/>
      <c r="J48" s="38"/>
      <c r="K48" s="48"/>
      <c r="L48" s="19"/>
      <c r="M48" s="19"/>
      <c r="N48" s="19"/>
    </row>
    <row r="49" spans="1:14" s="6" customFormat="1" ht="18.75" customHeight="1" thickBot="1">
      <c r="A49" s="24"/>
      <c r="B49" s="30" t="s">
        <v>9</v>
      </c>
      <c r="C49" s="30"/>
      <c r="D49" s="53"/>
      <c r="E49" s="27"/>
      <c r="F49" s="28">
        <v>4357700</v>
      </c>
      <c r="G49" s="19"/>
      <c r="H49" s="14"/>
      <c r="I49" s="47"/>
      <c r="J49" s="38"/>
      <c r="K49" s="48"/>
      <c r="L49" s="19"/>
      <c r="M49" s="19"/>
      <c r="N49" s="19"/>
    </row>
    <row r="50" spans="1:14" s="6" customFormat="1" ht="18.75" customHeight="1" thickBot="1">
      <c r="A50" s="94" t="s">
        <v>10</v>
      </c>
      <c r="B50" s="95"/>
      <c r="C50" s="68"/>
      <c r="D50" s="56">
        <f>SUM(D38:D49)</f>
        <v>38.03</v>
      </c>
      <c r="E50" s="33">
        <f>SUM(E47:E49)</f>
        <v>4032385</v>
      </c>
      <c r="F50" s="33">
        <f>SUM(F47+F48)-F49</f>
        <v>43094920</v>
      </c>
      <c r="G50" s="34"/>
      <c r="H50" s="14"/>
      <c r="I50" s="47"/>
      <c r="J50" s="38"/>
      <c r="K50" s="48"/>
      <c r="L50" s="19"/>
      <c r="M50" s="19"/>
      <c r="N50" s="19"/>
    </row>
    <row r="51" spans="1:14" s="6" customFormat="1" ht="18.75" customHeight="1">
      <c r="A51" s="62"/>
      <c r="B51" s="62"/>
      <c r="C51" s="62"/>
      <c r="D51" s="62"/>
      <c r="E51" s="34"/>
      <c r="F51" s="34"/>
      <c r="G51" s="34"/>
      <c r="H51" s="14"/>
      <c r="I51" s="47"/>
      <c r="J51" s="38"/>
      <c r="K51" s="48"/>
      <c r="L51" s="19"/>
      <c r="M51" s="19"/>
      <c r="N51" s="19"/>
    </row>
    <row r="52" spans="1:14" s="6" customFormat="1" ht="18.75" customHeight="1">
      <c r="A52" s="62"/>
      <c r="B52" s="62"/>
      <c r="C52" s="62"/>
      <c r="D52" s="62"/>
      <c r="E52" s="34"/>
      <c r="F52" s="34"/>
      <c r="G52" s="34"/>
      <c r="H52" s="14"/>
      <c r="I52" s="47"/>
      <c r="J52" s="38"/>
      <c r="K52" s="48"/>
      <c r="L52" s="19"/>
      <c r="M52" s="19"/>
      <c r="N52" s="19"/>
    </row>
    <row r="53" spans="1:14" s="6" customFormat="1" ht="17.25" customHeight="1">
      <c r="A53" s="9"/>
      <c r="B53" s="39"/>
      <c r="C53" s="39"/>
      <c r="D53" s="39"/>
      <c r="E53" s="39"/>
      <c r="F53" s="39"/>
      <c r="G53" s="7"/>
      <c r="H53" s="7"/>
      <c r="I53" s="47"/>
      <c r="J53" s="38"/>
      <c r="K53" s="48"/>
      <c r="L53" s="19"/>
      <c r="M53" s="19"/>
      <c r="N53" s="19"/>
    </row>
    <row r="54" spans="1:14" s="6" customFormat="1" ht="20.25" customHeight="1">
      <c r="A54" s="9"/>
      <c r="B54" s="76" t="s">
        <v>27</v>
      </c>
      <c r="C54" s="76"/>
      <c r="D54" s="76"/>
      <c r="E54" s="76"/>
      <c r="F54" s="76"/>
      <c r="G54" s="77"/>
      <c r="H54" s="77"/>
      <c r="I54" s="47"/>
      <c r="J54" s="38"/>
      <c r="K54" s="48"/>
      <c r="L54" s="19"/>
      <c r="M54" s="19"/>
      <c r="N54" s="19"/>
    </row>
    <row r="55" spans="1:14" s="6" customFormat="1" ht="17.25" customHeight="1">
      <c r="A55" s="9"/>
      <c r="B55" s="7"/>
      <c r="C55" s="7"/>
      <c r="D55" s="9"/>
      <c r="E55" s="7"/>
      <c r="F55" s="7"/>
      <c r="G55" s="7"/>
      <c r="H55" s="7"/>
      <c r="I55" s="47"/>
      <c r="J55" s="38"/>
      <c r="K55" s="48"/>
      <c r="L55" s="19"/>
      <c r="M55" s="19"/>
      <c r="N55" s="19"/>
    </row>
    <row r="56" spans="1:14" s="6" customFormat="1" ht="21.75" customHeight="1">
      <c r="A56" s="9"/>
      <c r="B56" s="7"/>
      <c r="C56" s="7"/>
      <c r="D56" s="9"/>
      <c r="E56" s="7"/>
      <c r="F56" s="7"/>
      <c r="G56" s="7"/>
      <c r="H56" s="7"/>
      <c r="I56" s="82"/>
      <c r="J56" s="82"/>
      <c r="K56" s="62"/>
      <c r="L56" s="34"/>
      <c r="M56" s="34"/>
      <c r="N56" s="34"/>
    </row>
    <row r="57" spans="1:14" ht="17.25">
      <c r="A57" s="9"/>
      <c r="B57" s="9"/>
      <c r="C57" s="9"/>
      <c r="D57" s="7"/>
      <c r="E57" s="92"/>
      <c r="F57" s="92"/>
      <c r="G57" s="77"/>
      <c r="H57" s="77"/>
      <c r="I57" s="35"/>
      <c r="J57" s="36"/>
      <c r="K57" s="36"/>
      <c r="L57" s="36"/>
      <c r="M57" s="35"/>
      <c r="N57" s="35"/>
    </row>
    <row r="58" spans="1:14" ht="17.25">
      <c r="A58" s="9"/>
      <c r="B58" s="9"/>
      <c r="C58" s="9"/>
      <c r="D58" s="7"/>
      <c r="E58" s="7"/>
      <c r="F58" s="59"/>
      <c r="G58" s="59"/>
      <c r="H58" s="59"/>
      <c r="I58" s="35"/>
      <c r="J58" s="36"/>
      <c r="K58" s="36"/>
      <c r="L58" s="36"/>
      <c r="M58" s="36"/>
      <c r="N58" s="36"/>
    </row>
    <row r="59" spans="1:14" ht="24" customHeight="1">
      <c r="A59" s="9"/>
      <c r="B59" s="7"/>
      <c r="C59" s="7"/>
      <c r="D59" s="9"/>
      <c r="E59" s="7"/>
      <c r="F59" s="36"/>
      <c r="G59" s="7"/>
      <c r="H59" s="36"/>
      <c r="I59" s="35"/>
      <c r="J59" s="80"/>
      <c r="K59" s="81"/>
      <c r="L59" s="61"/>
      <c r="M59" s="49"/>
      <c r="N59" s="49"/>
    </row>
    <row r="60" spans="1:14" ht="17.25">
      <c r="A60" s="8"/>
      <c r="B60" s="93"/>
      <c r="C60" s="93"/>
      <c r="D60" s="93"/>
      <c r="E60" s="7"/>
      <c r="F60" s="73"/>
      <c r="G60" s="7"/>
      <c r="H60" s="36"/>
      <c r="I60" s="35"/>
      <c r="J60" s="36"/>
      <c r="K60" s="35"/>
      <c r="L60" s="35"/>
      <c r="M60" s="36"/>
      <c r="N60" s="36"/>
    </row>
    <row r="61" spans="1:14" ht="17.25">
      <c r="A61" s="8"/>
      <c r="B61" s="93"/>
      <c r="C61" s="93"/>
      <c r="D61" s="93"/>
      <c r="E61" s="7"/>
      <c r="F61" s="59"/>
      <c r="G61" s="77"/>
      <c r="H61" s="77"/>
      <c r="I61" s="35"/>
      <c r="J61" s="36"/>
      <c r="K61" s="35"/>
      <c r="L61" s="35"/>
      <c r="M61" s="36"/>
      <c r="N61" s="36"/>
    </row>
    <row r="62" spans="1:14" ht="17.25">
      <c r="A62" s="8"/>
      <c r="B62" s="93"/>
      <c r="C62" s="93"/>
      <c r="D62" s="93"/>
      <c r="E62" s="7"/>
      <c r="F62" s="7"/>
      <c r="G62" s="7"/>
      <c r="H62" s="7"/>
      <c r="I62" s="35"/>
      <c r="J62" s="35"/>
      <c r="K62" s="36"/>
      <c r="L62" s="36"/>
      <c r="M62" s="49"/>
      <c r="N62" s="49"/>
    </row>
    <row r="63" spans="1:14" ht="17.25">
      <c r="A63" s="7"/>
      <c r="B63" s="9"/>
      <c r="C63" s="9"/>
      <c r="D63" s="8"/>
      <c r="E63" s="7"/>
      <c r="F63" s="7"/>
      <c r="G63" s="7"/>
      <c r="H63" s="7"/>
      <c r="I63" s="35"/>
      <c r="J63" s="35"/>
      <c r="K63" s="36"/>
      <c r="L63" s="36"/>
      <c r="M63" s="49"/>
      <c r="N63" s="49"/>
    </row>
    <row r="64" spans="1:14" ht="17.25" customHeight="1">
      <c r="A64" s="7"/>
      <c r="B64" s="7"/>
      <c r="C64" s="7"/>
      <c r="D64" s="7"/>
      <c r="E64" s="7"/>
      <c r="F64" s="7"/>
      <c r="G64" s="7"/>
      <c r="H64" s="7"/>
      <c r="I64" s="41"/>
      <c r="J64" s="78"/>
      <c r="K64" s="78"/>
      <c r="L64" s="36"/>
      <c r="M64" s="36"/>
      <c r="N64" s="36"/>
    </row>
    <row r="65" spans="1:14" ht="17.25">
      <c r="A65" s="7"/>
      <c r="B65" s="7"/>
      <c r="C65" s="7"/>
      <c r="D65" s="7"/>
      <c r="E65" s="7"/>
      <c r="F65" s="7"/>
      <c r="G65" s="7"/>
      <c r="H65" s="7"/>
      <c r="I65" s="41"/>
      <c r="J65" s="78"/>
      <c r="K65" s="78"/>
      <c r="L65" s="36"/>
      <c r="M65" s="49"/>
      <c r="N65" s="49"/>
    </row>
    <row r="66" spans="1:14" ht="33.75" customHeight="1">
      <c r="I66" s="41"/>
      <c r="J66" s="78"/>
      <c r="K66" s="78"/>
      <c r="L66" s="41"/>
      <c r="M66" s="36"/>
      <c r="N66" s="36"/>
    </row>
    <row r="67" spans="1:14" ht="17.25">
      <c r="A67" s="7"/>
      <c r="B67" s="9"/>
      <c r="C67" s="9"/>
      <c r="D67" s="8"/>
      <c r="E67" s="7"/>
      <c r="F67" s="9"/>
      <c r="G67" s="7"/>
      <c r="H67" s="7"/>
      <c r="I67" s="36"/>
      <c r="J67" s="35"/>
      <c r="K67" s="41"/>
      <c r="L67" s="35"/>
      <c r="M67" s="35"/>
      <c r="N67" s="36"/>
    </row>
    <row r="68" spans="1:14" ht="17.25">
      <c r="A68" s="7"/>
      <c r="B68" s="7"/>
      <c r="C68" s="7"/>
      <c r="D68" s="8"/>
      <c r="E68" s="8"/>
      <c r="F68" s="7"/>
      <c r="G68" s="7"/>
      <c r="H68" s="7"/>
    </row>
  </sheetData>
  <mergeCells count="27">
    <mergeCell ref="D2:F8"/>
    <mergeCell ref="M21:N22"/>
    <mergeCell ref="C25:E25"/>
    <mergeCell ref="K25:M25"/>
    <mergeCell ref="B27:G27"/>
    <mergeCell ref="J27:N27"/>
    <mergeCell ref="A36:A37"/>
    <mergeCell ref="B36:B37"/>
    <mergeCell ref="D36:D37"/>
    <mergeCell ref="A50:B50"/>
    <mergeCell ref="B54:F54"/>
    <mergeCell ref="J64:K66"/>
    <mergeCell ref="D13:F19"/>
    <mergeCell ref="I56:J56"/>
    <mergeCell ref="E57:F57"/>
    <mergeCell ref="G57:H57"/>
    <mergeCell ref="J59:K59"/>
    <mergeCell ref="B60:D62"/>
    <mergeCell ref="G61:H61"/>
    <mergeCell ref="G54:H54"/>
    <mergeCell ref="B29:F29"/>
    <mergeCell ref="J29:N29"/>
    <mergeCell ref="J32:K32"/>
    <mergeCell ref="B33:D33"/>
    <mergeCell ref="I35:I36"/>
    <mergeCell ref="J35:J36"/>
    <mergeCell ref="K35:K36"/>
  </mergeCells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7" min="20" max="7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59"/>
  <sheetViews>
    <sheetView topLeftCell="A4" workbookViewId="0">
      <selection activeCell="G46" sqref="G46"/>
    </sheetView>
  </sheetViews>
  <sheetFormatPr defaultRowHeight="12.75"/>
  <cols>
    <col min="1" max="1" width="5.85546875" customWidth="1"/>
    <col min="2" max="2" width="28.140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96" t="s">
        <v>31</v>
      </c>
      <c r="E2" s="96"/>
      <c r="F2" s="96"/>
    </row>
    <row r="3" spans="1:8">
      <c r="D3" s="96"/>
      <c r="E3" s="96"/>
      <c r="F3" s="96"/>
    </row>
    <row r="4" spans="1:8">
      <c r="D4" s="96"/>
      <c r="E4" s="96"/>
      <c r="F4" s="96"/>
    </row>
    <row r="5" spans="1:8">
      <c r="D5" s="96"/>
      <c r="E5" s="96"/>
      <c r="F5" s="96"/>
    </row>
    <row r="6" spans="1:8">
      <c r="D6" s="96"/>
      <c r="E6" s="96"/>
      <c r="F6" s="96"/>
    </row>
    <row r="7" spans="1:8" ht="23.25" customHeight="1">
      <c r="D7" s="96"/>
      <c r="E7" s="96"/>
      <c r="F7" s="96"/>
    </row>
    <row r="9" spans="1:8" ht="12.75" customHeight="1">
      <c r="D9" s="51"/>
      <c r="E9" s="51"/>
      <c r="F9" s="51"/>
    </row>
    <row r="10" spans="1:8" ht="12.75" customHeight="1">
      <c r="D10" s="51"/>
      <c r="E10" s="51"/>
      <c r="F10" s="51"/>
    </row>
    <row r="11" spans="1:8" ht="12.75" customHeight="1">
      <c r="D11" s="89" t="s">
        <v>29</v>
      </c>
      <c r="E11" s="89"/>
      <c r="F11" s="89"/>
    </row>
    <row r="12" spans="1:8" ht="12.75" customHeight="1">
      <c r="D12" s="89"/>
      <c r="E12" s="89"/>
      <c r="F12" s="89"/>
    </row>
    <row r="13" spans="1:8" ht="12.75" customHeight="1">
      <c r="D13" s="89"/>
      <c r="E13" s="89"/>
      <c r="F13" s="89"/>
    </row>
    <row r="14" spans="1:8" ht="12.75" customHeight="1">
      <c r="D14" s="89"/>
      <c r="E14" s="89"/>
      <c r="F14" s="89"/>
    </row>
    <row r="15" spans="1:8" ht="12.75" customHeight="1">
      <c r="D15" s="89"/>
      <c r="E15" s="89"/>
      <c r="F15" s="89"/>
    </row>
    <row r="16" spans="1:8" ht="12.75" customHeight="1">
      <c r="A16" s="7"/>
      <c r="B16" s="7"/>
      <c r="C16" s="7"/>
      <c r="D16" s="89"/>
      <c r="E16" s="89"/>
      <c r="F16" s="89"/>
      <c r="G16" s="51"/>
      <c r="H16" s="1"/>
    </row>
    <row r="17" spans="1:8" ht="24.75" customHeight="1">
      <c r="A17" s="7"/>
      <c r="B17" s="7"/>
      <c r="C17" s="7"/>
      <c r="D17" s="89"/>
      <c r="E17" s="89"/>
      <c r="F17" s="89"/>
      <c r="G17" s="51"/>
      <c r="H17" s="1"/>
    </row>
    <row r="18" spans="1:8" ht="13.5" customHeight="1">
      <c r="A18" s="7"/>
      <c r="B18" s="7"/>
      <c r="C18" s="7"/>
      <c r="D18" s="51"/>
      <c r="E18" s="51"/>
      <c r="F18" s="51"/>
      <c r="G18" s="51"/>
      <c r="H18" s="1"/>
    </row>
    <row r="19" spans="1:8" ht="17.25">
      <c r="A19" s="8"/>
      <c r="B19" s="7"/>
      <c r="C19" s="7"/>
      <c r="D19" s="51"/>
      <c r="E19" s="51"/>
      <c r="F19" s="51"/>
      <c r="G19" s="7"/>
      <c r="H19" s="1"/>
    </row>
    <row r="20" spans="1:8" ht="17.25">
      <c r="A20" s="8"/>
      <c r="B20" s="7"/>
      <c r="C20" s="7"/>
      <c r="D20" s="71"/>
      <c r="E20" s="71"/>
      <c r="F20" s="71"/>
      <c r="G20" s="7"/>
      <c r="H20" s="1"/>
    </row>
    <row r="21" spans="1:8" ht="16.5" customHeight="1">
      <c r="A21" s="7"/>
      <c r="B21" s="7"/>
      <c r="C21" s="7"/>
      <c r="D21" s="73" t="s">
        <v>1</v>
      </c>
      <c r="E21" s="73"/>
      <c r="F21" s="73"/>
      <c r="G21" s="7"/>
      <c r="H21" s="1"/>
    </row>
    <row r="22" spans="1:8" ht="17.25">
      <c r="A22" s="59"/>
      <c r="B22" s="7"/>
      <c r="C22" s="7"/>
      <c r="D22" s="7"/>
      <c r="E22" s="7"/>
      <c r="F22" s="7"/>
      <c r="G22" s="7"/>
      <c r="H22" s="1"/>
    </row>
    <row r="23" spans="1:8" ht="14.25" customHeight="1">
      <c r="A23" s="7"/>
      <c r="B23" s="77" t="s">
        <v>2</v>
      </c>
      <c r="C23" s="77"/>
      <c r="D23" s="77"/>
      <c r="E23" s="77"/>
      <c r="F23" s="77"/>
      <c r="G23" s="77"/>
      <c r="H23" s="1"/>
    </row>
    <row r="24" spans="1:8" ht="17.25">
      <c r="A24" s="59"/>
      <c r="B24" s="7"/>
      <c r="C24" s="7"/>
      <c r="D24" s="7"/>
      <c r="E24" s="7"/>
      <c r="F24" s="7"/>
      <c r="G24" s="7"/>
      <c r="H24" s="1"/>
    </row>
    <row r="25" spans="1:8" ht="17.25">
      <c r="A25" s="59"/>
      <c r="B25" s="84" t="s">
        <v>14</v>
      </c>
      <c r="C25" s="84"/>
      <c r="D25" s="84"/>
      <c r="E25" s="84"/>
      <c r="F25" s="84"/>
      <c r="G25" s="84"/>
      <c r="H25" s="1"/>
    </row>
    <row r="26" spans="1:8" ht="13.5">
      <c r="A26" s="7"/>
      <c r="B26" s="7"/>
      <c r="C26" s="7"/>
      <c r="D26" s="7"/>
      <c r="E26" s="7"/>
      <c r="F26" s="7"/>
      <c r="G26" s="7"/>
      <c r="H26" s="1"/>
    </row>
    <row r="27" spans="1:8" ht="17.25">
      <c r="A27" s="59"/>
      <c r="B27" s="7"/>
      <c r="C27" s="7"/>
      <c r="D27" s="7"/>
      <c r="E27" s="7"/>
      <c r="F27" s="7"/>
      <c r="G27" s="7"/>
      <c r="H27" s="1"/>
    </row>
    <row r="28" spans="1:8" ht="14.25">
      <c r="A28" s="10"/>
      <c r="B28" s="7"/>
      <c r="C28" s="7"/>
      <c r="D28" s="7"/>
      <c r="E28" s="7"/>
      <c r="F28" s="7"/>
      <c r="G28" s="7"/>
      <c r="H28" s="1"/>
    </row>
    <row r="29" spans="1:8" ht="14.25">
      <c r="A29" s="7"/>
      <c r="B29" s="83" t="s">
        <v>19</v>
      </c>
      <c r="C29" s="83"/>
      <c r="D29" s="83"/>
      <c r="E29" s="83"/>
      <c r="F29" s="7"/>
      <c r="G29" s="7"/>
      <c r="H29" s="1"/>
    </row>
    <row r="30" spans="1:8" ht="14.25">
      <c r="A30" s="11"/>
      <c r="B30" s="7"/>
      <c r="C30" s="7"/>
      <c r="D30" s="7"/>
      <c r="E30" s="7"/>
      <c r="F30" s="7"/>
      <c r="G30" s="7"/>
      <c r="H30" s="1"/>
    </row>
    <row r="31" spans="1:8" ht="18" thickBot="1">
      <c r="A31" s="59"/>
      <c r="B31" s="7"/>
      <c r="C31" s="7"/>
      <c r="D31" s="7"/>
      <c r="E31" s="7"/>
      <c r="F31" s="7"/>
      <c r="G31" s="7"/>
      <c r="H31" s="1"/>
    </row>
    <row r="32" spans="1:8" s="6" customFormat="1" ht="42.75" customHeight="1">
      <c r="A32" s="90" t="s">
        <v>3</v>
      </c>
      <c r="B32" s="90" t="s">
        <v>4</v>
      </c>
      <c r="C32" s="69" t="s">
        <v>22</v>
      </c>
      <c r="D32" s="90" t="s">
        <v>21</v>
      </c>
      <c r="E32" s="12" t="s">
        <v>15</v>
      </c>
      <c r="F32" s="13" t="s">
        <v>5</v>
      </c>
      <c r="G32" s="60"/>
      <c r="H32" s="5"/>
    </row>
    <row r="33" spans="1:8" s="6" customFormat="1" ht="19.5" customHeight="1" thickBot="1">
      <c r="A33" s="91"/>
      <c r="B33" s="91"/>
      <c r="C33" s="70" t="s">
        <v>20</v>
      </c>
      <c r="D33" s="91"/>
      <c r="E33" s="42" t="s">
        <v>20</v>
      </c>
      <c r="F33" s="50" t="s">
        <v>20</v>
      </c>
      <c r="G33" s="60"/>
      <c r="H33" s="5"/>
    </row>
    <row r="34" spans="1:8" s="6" customFormat="1" ht="16.5">
      <c r="A34" s="15">
        <v>1</v>
      </c>
      <c r="B34" s="16" t="s">
        <v>6</v>
      </c>
      <c r="C34" s="18">
        <v>121000</v>
      </c>
      <c r="D34" s="17">
        <v>1</v>
      </c>
      <c r="E34" s="18">
        <f>SUM(C34*D34)</f>
        <v>121000</v>
      </c>
      <c r="F34" s="18">
        <f>SUM(E34*12)</f>
        <v>1452000</v>
      </c>
      <c r="G34" s="19"/>
      <c r="H34" s="5"/>
    </row>
    <row r="35" spans="1:8" s="6" customFormat="1" ht="16.5">
      <c r="A35" s="20">
        <v>2</v>
      </c>
      <c r="B35" s="21" t="s">
        <v>7</v>
      </c>
      <c r="C35" s="23">
        <v>110000</v>
      </c>
      <c r="D35" s="22">
        <v>1</v>
      </c>
      <c r="E35" s="18">
        <f t="shared" ref="E35:E42" si="0">SUM(C35*D35)</f>
        <v>110000</v>
      </c>
      <c r="F35" s="18">
        <f t="shared" ref="F35:F42" si="1">SUM(E35*12)</f>
        <v>1320000</v>
      </c>
      <c r="G35" s="19"/>
      <c r="H35" s="5"/>
    </row>
    <row r="36" spans="1:8" s="6" customFormat="1" ht="16.5">
      <c r="A36" s="15">
        <v>3</v>
      </c>
      <c r="B36" s="21" t="s">
        <v>0</v>
      </c>
      <c r="C36" s="23">
        <v>104500</v>
      </c>
      <c r="D36" s="22">
        <v>1</v>
      </c>
      <c r="E36" s="18">
        <f t="shared" si="0"/>
        <v>104500</v>
      </c>
      <c r="F36" s="18">
        <f t="shared" si="1"/>
        <v>1254000</v>
      </c>
      <c r="G36" s="19"/>
      <c r="H36" s="5"/>
    </row>
    <row r="37" spans="1:8" s="6" customFormat="1" ht="16.5">
      <c r="A37" s="20">
        <v>4</v>
      </c>
      <c r="B37" s="21" t="s">
        <v>12</v>
      </c>
      <c r="C37" s="23">
        <v>104500</v>
      </c>
      <c r="D37" s="37">
        <v>24.56</v>
      </c>
      <c r="E37" s="18">
        <f t="shared" si="0"/>
        <v>2566520</v>
      </c>
      <c r="F37" s="18">
        <f t="shared" si="1"/>
        <v>30798240</v>
      </c>
      <c r="G37" s="19"/>
      <c r="H37" s="5"/>
    </row>
    <row r="38" spans="1:8" s="6" customFormat="1" ht="16.5">
      <c r="A38" s="15">
        <v>5</v>
      </c>
      <c r="B38" s="21" t="s">
        <v>18</v>
      </c>
      <c r="C38" s="23">
        <v>104500</v>
      </c>
      <c r="D38" s="37">
        <v>1.7</v>
      </c>
      <c r="E38" s="18">
        <f t="shared" si="0"/>
        <v>177650</v>
      </c>
      <c r="F38" s="18">
        <f t="shared" si="1"/>
        <v>2131800</v>
      </c>
      <c r="G38" s="19"/>
      <c r="H38" s="5"/>
    </row>
    <row r="39" spans="1:8" s="6" customFormat="1" ht="16.5">
      <c r="A39" s="20">
        <v>6</v>
      </c>
      <c r="B39" s="21" t="s">
        <v>8</v>
      </c>
      <c r="C39" s="23">
        <v>104000</v>
      </c>
      <c r="D39" s="22">
        <v>1</v>
      </c>
      <c r="E39" s="23">
        <f t="shared" si="0"/>
        <v>104000</v>
      </c>
      <c r="F39" s="23">
        <f t="shared" si="1"/>
        <v>1248000</v>
      </c>
      <c r="G39" s="19"/>
      <c r="H39" s="5"/>
    </row>
    <row r="40" spans="1:8" s="6" customFormat="1" ht="16.5">
      <c r="A40" s="15">
        <v>7</v>
      </c>
      <c r="B40" s="21" t="s">
        <v>13</v>
      </c>
      <c r="C40" s="23">
        <v>104000</v>
      </c>
      <c r="D40" s="22">
        <v>1</v>
      </c>
      <c r="E40" s="23">
        <f t="shared" si="0"/>
        <v>104000</v>
      </c>
      <c r="F40" s="23">
        <f t="shared" si="1"/>
        <v>1248000</v>
      </c>
      <c r="G40" s="19"/>
      <c r="H40" s="5"/>
    </row>
    <row r="41" spans="1:8" s="6" customFormat="1" ht="16.5">
      <c r="A41" s="20" t="s">
        <v>25</v>
      </c>
      <c r="B41" s="21" t="s">
        <v>24</v>
      </c>
      <c r="C41" s="23">
        <v>104000</v>
      </c>
      <c r="D41" s="22">
        <v>1</v>
      </c>
      <c r="E41" s="23">
        <f t="shared" si="0"/>
        <v>104000</v>
      </c>
      <c r="F41" s="23">
        <f>SUM(E41*3)</f>
        <v>312000</v>
      </c>
      <c r="G41" s="19"/>
      <c r="H41" s="5"/>
    </row>
    <row r="42" spans="1:8" s="6" customFormat="1" ht="16.5">
      <c r="A42" s="24">
        <v>9</v>
      </c>
      <c r="B42" s="25" t="s">
        <v>11</v>
      </c>
      <c r="C42" s="23">
        <v>104000</v>
      </c>
      <c r="D42" s="26">
        <v>0.5</v>
      </c>
      <c r="E42" s="27">
        <f t="shared" si="0"/>
        <v>52000</v>
      </c>
      <c r="F42" s="23">
        <f t="shared" si="1"/>
        <v>624000</v>
      </c>
      <c r="G42" s="19"/>
      <c r="H42" s="5"/>
    </row>
    <row r="43" spans="1:8" s="6" customFormat="1" ht="16.5">
      <c r="A43" s="24"/>
      <c r="B43" s="30" t="s">
        <v>10</v>
      </c>
      <c r="C43" s="23"/>
      <c r="D43" s="26"/>
      <c r="E43" s="28">
        <f>SUM(E34:E42)</f>
        <v>3443670</v>
      </c>
      <c r="F43" s="28">
        <f>SUM(F34:F42)</f>
        <v>40388040</v>
      </c>
      <c r="G43" s="19"/>
      <c r="H43" s="5"/>
    </row>
    <row r="44" spans="1:8" s="6" customFormat="1" ht="17.25" thickBot="1">
      <c r="A44" s="29"/>
      <c r="B44" s="30" t="s">
        <v>9</v>
      </c>
      <c r="C44" s="23"/>
      <c r="D44" s="31"/>
      <c r="E44" s="28"/>
      <c r="F44" s="28">
        <v>2396700</v>
      </c>
      <c r="G44" s="19"/>
      <c r="H44" s="5"/>
    </row>
    <row r="45" spans="1:8" s="6" customFormat="1" ht="18" customHeight="1" thickBot="1">
      <c r="A45" s="94" t="s">
        <v>10</v>
      </c>
      <c r="B45" s="95"/>
      <c r="C45" s="32"/>
      <c r="D45" s="74">
        <f>SUM(D34:D44)</f>
        <v>32.76</v>
      </c>
      <c r="E45" s="40">
        <f>SUM(E43)</f>
        <v>3443670</v>
      </c>
      <c r="F45" s="33">
        <f>SUM(F43-F44)</f>
        <v>37991340</v>
      </c>
      <c r="G45" s="34"/>
      <c r="H45" s="5"/>
    </row>
    <row r="46" spans="1:8" ht="17.25">
      <c r="A46" s="9"/>
      <c r="B46" s="7"/>
      <c r="C46" s="7"/>
      <c r="D46" s="7"/>
      <c r="E46" s="7"/>
      <c r="F46" s="9"/>
      <c r="G46" s="9"/>
      <c r="H46" s="1"/>
    </row>
    <row r="47" spans="1:8" ht="17.25">
      <c r="A47" s="9"/>
      <c r="B47" s="39"/>
      <c r="C47" s="39"/>
      <c r="D47" s="39"/>
      <c r="E47" s="39"/>
      <c r="F47" s="39"/>
      <c r="G47" s="9"/>
      <c r="H47" s="1"/>
    </row>
    <row r="48" spans="1:8" ht="24" customHeight="1">
      <c r="A48" s="9"/>
      <c r="B48" s="76" t="s">
        <v>27</v>
      </c>
      <c r="C48" s="76"/>
      <c r="D48" s="76"/>
      <c r="E48" s="76"/>
      <c r="F48" s="76"/>
      <c r="G48" s="73"/>
      <c r="H48" s="1"/>
    </row>
    <row r="49" spans="1:9" ht="17.25">
      <c r="A49" s="9"/>
      <c r="B49" s="7"/>
      <c r="C49" s="7"/>
      <c r="D49" s="9"/>
      <c r="E49" s="9"/>
      <c r="F49" s="7"/>
      <c r="G49" s="7"/>
      <c r="H49" s="1"/>
    </row>
    <row r="50" spans="1:9" ht="17.25">
      <c r="A50" s="9"/>
      <c r="B50" s="7"/>
      <c r="C50" s="7"/>
      <c r="D50" s="9"/>
      <c r="E50" s="9"/>
      <c r="F50" s="7"/>
      <c r="G50" s="7"/>
      <c r="H50" s="1"/>
    </row>
    <row r="51" spans="1:9" ht="17.25">
      <c r="A51" s="9"/>
      <c r="B51" s="9"/>
      <c r="C51" s="9"/>
      <c r="D51" s="7"/>
      <c r="E51" s="7"/>
      <c r="F51" s="73"/>
      <c r="G51" s="73"/>
      <c r="H51" s="2"/>
      <c r="I51" s="4"/>
    </row>
    <row r="52" spans="1:9" ht="17.25">
      <c r="A52" s="9"/>
      <c r="B52" s="9"/>
      <c r="C52" s="9"/>
      <c r="D52" s="7"/>
      <c r="E52" s="7"/>
      <c r="F52" s="73"/>
      <c r="G52" s="73"/>
      <c r="H52" s="2"/>
      <c r="I52" s="4"/>
    </row>
    <row r="53" spans="1:9" ht="17.25">
      <c r="A53" s="9"/>
      <c r="B53" s="7"/>
      <c r="C53" s="7"/>
      <c r="D53" s="9"/>
      <c r="E53" s="9"/>
      <c r="F53" s="7"/>
      <c r="G53" s="7"/>
      <c r="H53" s="3"/>
      <c r="I53" s="4"/>
    </row>
    <row r="54" spans="1:9" ht="17.25">
      <c r="A54" s="8"/>
      <c r="B54" s="58"/>
      <c r="C54" s="58"/>
      <c r="D54" s="58"/>
      <c r="E54" s="7"/>
      <c r="F54" s="7"/>
      <c r="G54" s="7"/>
      <c r="H54" s="3"/>
      <c r="I54" s="4"/>
    </row>
    <row r="55" spans="1:9" ht="17.25">
      <c r="A55" s="8"/>
      <c r="B55" s="58"/>
      <c r="C55" s="58"/>
      <c r="D55" s="58"/>
      <c r="E55" s="7"/>
      <c r="F55" s="73"/>
      <c r="G55" s="73"/>
      <c r="H55" s="3"/>
      <c r="I55" s="4"/>
    </row>
    <row r="56" spans="1:9" ht="44.25" customHeight="1">
      <c r="A56" s="8"/>
      <c r="B56" s="58"/>
      <c r="C56" s="58"/>
      <c r="D56" s="58"/>
      <c r="E56" s="8"/>
      <c r="F56" s="7"/>
      <c r="G56" s="7"/>
      <c r="H56" s="1"/>
    </row>
    <row r="57" spans="1:9" ht="17.25">
      <c r="A57" s="7"/>
      <c r="B57" s="9"/>
      <c r="C57" s="9"/>
      <c r="D57" s="8"/>
      <c r="E57" s="7"/>
      <c r="F57" s="9"/>
      <c r="G57" s="7"/>
    </row>
    <row r="58" spans="1:9" ht="17.25">
      <c r="A58" s="7"/>
      <c r="B58" s="7"/>
      <c r="C58" s="7"/>
      <c r="D58" s="8"/>
      <c r="E58" s="8"/>
      <c r="F58" s="7"/>
      <c r="G58" s="7"/>
    </row>
    <row r="59" spans="1:9" ht="13.5">
      <c r="A59" s="7"/>
      <c r="B59" s="7"/>
      <c r="C59" s="7"/>
      <c r="D59" s="7"/>
      <c r="E59" s="7"/>
      <c r="F59" s="7"/>
      <c r="G59" s="7"/>
    </row>
  </sheetData>
  <mergeCells count="10">
    <mergeCell ref="A45:B45"/>
    <mergeCell ref="B48:F48"/>
    <mergeCell ref="D11:F17"/>
    <mergeCell ref="D2:F7"/>
    <mergeCell ref="B23:G23"/>
    <mergeCell ref="B25:G25"/>
    <mergeCell ref="B29:E29"/>
    <mergeCell ref="A32:A33"/>
    <mergeCell ref="B32:B33"/>
    <mergeCell ref="D32:D33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թիվ 3 երաժշտ (2)</vt:lpstr>
      <vt:lpstr>7 երաժշտակ (2)</vt:lpstr>
      <vt:lpstr>'7 երաժշտակ (2)'!Область_печати</vt:lpstr>
      <vt:lpstr>'թիվ 3 երաժշտ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2024-02-28T05:48:09Z</cp:lastPrinted>
  <dcterms:created xsi:type="dcterms:W3CDTF">2012-01-25T10:44:22Z</dcterms:created>
  <dcterms:modified xsi:type="dcterms:W3CDTF">2024-02-28T06:16:45Z</dcterms:modified>
</cp:coreProperties>
</file>